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104_Zaproszenie do składania ofert_03.01.2024\"/>
    </mc:Choice>
  </mc:AlternateContent>
  <xr:revisionPtr revIDLastSave="0" documentId="13_ncr:40009_{193BD3A4-C033-4950-9246-265C631D9BF9}" xr6:coauthVersionLast="47" xr6:coauthVersionMax="47" xr10:uidLastSave="{00000000-0000-0000-0000-000000000000}"/>
  <bookViews>
    <workbookView xWindow="-120" yWindow="-120" windowWidth="24240" windowHeight="13140"/>
  </bookViews>
  <sheets>
    <sheet name="Załącznik nr 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10" i="1"/>
  <c r="M37" i="1"/>
  <c r="M36" i="1" s="1"/>
  <c r="K37" i="1"/>
  <c r="N37" i="1" s="1"/>
  <c r="N36" i="1" s="1"/>
  <c r="M35" i="1"/>
  <c r="K35" i="1"/>
  <c r="L35" i="1" s="1"/>
  <c r="O35" i="1" s="1"/>
  <c r="M34" i="1"/>
  <c r="K34" i="1"/>
  <c r="L34" i="1" s="1"/>
  <c r="O34" i="1" s="1"/>
  <c r="M33" i="1"/>
  <c r="K33" i="1"/>
  <c r="N33" i="1" s="1"/>
  <c r="M32" i="1"/>
  <c r="K32" i="1"/>
  <c r="N32" i="1" s="1"/>
  <c r="M31" i="1"/>
  <c r="K31" i="1"/>
  <c r="L31" i="1" s="1"/>
  <c r="O31" i="1" s="1"/>
  <c r="M30" i="1"/>
  <c r="K30" i="1"/>
  <c r="L30" i="1" s="1"/>
  <c r="O30" i="1" s="1"/>
  <c r="M29" i="1"/>
  <c r="K29" i="1"/>
  <c r="N29" i="1" s="1"/>
  <c r="M27" i="1"/>
  <c r="K27" i="1"/>
  <c r="N27" i="1" s="1"/>
  <c r="M26" i="1"/>
  <c r="K26" i="1"/>
  <c r="L26" i="1" s="1"/>
  <c r="O26" i="1" s="1"/>
  <c r="M25" i="1"/>
  <c r="K25" i="1"/>
  <c r="L25" i="1" s="1"/>
  <c r="O25" i="1" s="1"/>
  <c r="M24" i="1"/>
  <c r="K24" i="1"/>
  <c r="N24" i="1" s="1"/>
  <c r="M23" i="1"/>
  <c r="K23" i="1"/>
  <c r="N23" i="1" s="1"/>
  <c r="M22" i="1"/>
  <c r="K22" i="1"/>
  <c r="L22" i="1" s="1"/>
  <c r="O22" i="1" s="1"/>
  <c r="M21" i="1"/>
  <c r="K21" i="1"/>
  <c r="L21" i="1" s="1"/>
  <c r="O21" i="1" s="1"/>
  <c r="M20" i="1"/>
  <c r="K20" i="1"/>
  <c r="N20" i="1" s="1"/>
  <c r="M19" i="1"/>
  <c r="K19" i="1"/>
  <c r="N19" i="1" s="1"/>
  <c r="M18" i="1"/>
  <c r="K18" i="1"/>
  <c r="L18" i="1" s="1"/>
  <c r="O18" i="1" s="1"/>
  <c r="M17" i="1"/>
  <c r="K17" i="1"/>
  <c r="L17" i="1" s="1"/>
  <c r="O17" i="1" s="1"/>
  <c r="M16" i="1"/>
  <c r="K16" i="1"/>
  <c r="N16" i="1" s="1"/>
  <c r="M15" i="1"/>
  <c r="K15" i="1"/>
  <c r="N15" i="1" s="1"/>
  <c r="M13" i="1"/>
  <c r="K13" i="1"/>
  <c r="L13" i="1" s="1"/>
  <c r="O13" i="1" s="1"/>
  <c r="O12" i="1" s="1"/>
  <c r="M11" i="1"/>
  <c r="K11" i="1"/>
  <c r="L11" i="1" s="1"/>
  <c r="O11" i="1" s="1"/>
  <c r="O10" i="1" s="1"/>
  <c r="M9" i="1"/>
  <c r="K9" i="1"/>
  <c r="N9" i="1" s="1"/>
  <c r="M8" i="1"/>
  <c r="K8" i="1"/>
  <c r="N8" i="1" s="1"/>
  <c r="M7" i="1"/>
  <c r="K7" i="1"/>
  <c r="L7" i="1" s="1"/>
  <c r="O7" i="1" s="1"/>
  <c r="M6" i="1"/>
  <c r="K6" i="1"/>
  <c r="L6" i="1" s="1"/>
  <c r="O6" i="1" s="1"/>
  <c r="M5" i="1"/>
  <c r="K5" i="1"/>
  <c r="N5" i="1" s="1"/>
  <c r="M28" i="1" l="1"/>
  <c r="L19" i="1"/>
  <c r="O19" i="1" s="1"/>
  <c r="M14" i="1"/>
  <c r="M4" i="1"/>
  <c r="M38" i="1"/>
  <c r="L37" i="1"/>
  <c r="O37" i="1" s="1"/>
  <c r="O36" i="1" s="1"/>
  <c r="L8" i="1"/>
  <c r="O8" i="1" s="1"/>
  <c r="L27" i="1"/>
  <c r="O27" i="1" s="1"/>
  <c r="L23" i="1"/>
  <c r="O23" i="1" s="1"/>
  <c r="L15" i="1"/>
  <c r="O15" i="1" s="1"/>
  <c r="L32" i="1"/>
  <c r="O32" i="1" s="1"/>
  <c r="N7" i="1"/>
  <c r="N13" i="1"/>
  <c r="N12" i="1" s="1"/>
  <c r="N18" i="1"/>
  <c r="N22" i="1"/>
  <c r="N26" i="1"/>
  <c r="N31" i="1"/>
  <c r="N35" i="1"/>
  <c r="N6" i="1"/>
  <c r="N11" i="1"/>
  <c r="N10" i="1" s="1"/>
  <c r="N17" i="1"/>
  <c r="N21" i="1"/>
  <c r="N25" i="1"/>
  <c r="N30" i="1"/>
  <c r="N34" i="1"/>
  <c r="L5" i="1"/>
  <c r="O5" i="1" s="1"/>
  <c r="L9" i="1"/>
  <c r="O9" i="1" s="1"/>
  <c r="L16" i="1"/>
  <c r="O16" i="1" s="1"/>
  <c r="L20" i="1"/>
  <c r="O20" i="1" s="1"/>
  <c r="L24" i="1"/>
  <c r="O24" i="1" s="1"/>
  <c r="L29" i="1"/>
  <c r="O29" i="1" s="1"/>
  <c r="L33" i="1"/>
  <c r="O33" i="1" s="1"/>
  <c r="O28" i="1" l="1"/>
  <c r="N28" i="1"/>
  <c r="N14" i="1"/>
  <c r="O14" i="1"/>
  <c r="O4" i="1"/>
  <c r="N4" i="1"/>
  <c r="N38" i="1"/>
  <c r="O38" i="1" s="1"/>
</calcChain>
</file>

<file path=xl/sharedStrings.xml><?xml version="1.0" encoding="utf-8"?>
<sst xmlns="http://schemas.openxmlformats.org/spreadsheetml/2006/main" count="174" uniqueCount="104">
  <si>
    <t>L.p.</t>
  </si>
  <si>
    <t>Nazwa międzynarodowa</t>
  </si>
  <si>
    <t>Nazwa handlowa</t>
  </si>
  <si>
    <t>j.m.</t>
  </si>
  <si>
    <t>Postać/ rodzaj op j.</t>
  </si>
  <si>
    <t>Dawka / wielkość op.j.</t>
  </si>
  <si>
    <t>Ilość w op.j.*</t>
  </si>
  <si>
    <t>Cena j. Netto</t>
  </si>
  <si>
    <t>VAT</t>
  </si>
  <si>
    <t>Cena j. Brutto</t>
  </si>
  <si>
    <t>Kwota VAT</t>
  </si>
  <si>
    <t>podmiot odpowiedzialny/importer równoległy/wytwórca (uwagi)</t>
  </si>
  <si>
    <t>CPV</t>
  </si>
  <si>
    <t>Kod EAN</t>
  </si>
  <si>
    <t>Zadanie 1</t>
  </si>
  <si>
    <t>Dexamethasonum
* wymagane wskazanie do profilaktyki i leczenia wymiotów pooperacyjnych</t>
  </si>
  <si>
    <t>op.</t>
  </si>
  <si>
    <t>inj. iv., i.m.</t>
  </si>
  <si>
    <t>0,004g/ 1ml</t>
  </si>
  <si>
    <t>33642200-4</t>
  </si>
  <si>
    <t>0,008g/ 2ml</t>
  </si>
  <si>
    <t>Theophyllinum</t>
  </si>
  <si>
    <t>roztwór do wstrzykiwań i infuzji dożylnych</t>
  </si>
  <si>
    <t>200mg/10ml</t>
  </si>
  <si>
    <t>33670000-7</t>
  </si>
  <si>
    <t>Kalii canrenoas</t>
  </si>
  <si>
    <t>in.iv</t>
  </si>
  <si>
    <t>0,2g/10ml</t>
  </si>
  <si>
    <t>33622300-9</t>
  </si>
  <si>
    <t>Heparinum natricum</t>
  </si>
  <si>
    <t>inj. iv.</t>
  </si>
  <si>
    <t>5000j.m/ml- 5ml</t>
  </si>
  <si>
    <t>33621100-0</t>
  </si>
  <si>
    <t>Zadanie 2</t>
  </si>
  <si>
    <t>Lidocainum</t>
  </si>
  <si>
    <t>inj.</t>
  </si>
  <si>
    <t>2%  0,4g/20ml</t>
  </si>
  <si>
    <t>33661100-2</t>
  </si>
  <si>
    <t>Zadanie 3</t>
  </si>
  <si>
    <t>Cerebrolysinum</t>
  </si>
  <si>
    <t>0,2152g/ml -10ml</t>
  </si>
  <si>
    <t>33661000-1</t>
  </si>
  <si>
    <t>Zadanie 4</t>
  </si>
  <si>
    <t>Cefuroximum- stosowany bez ograniczeń wiekowych (od 1 doby życia) oraz posiadający możliwość rozcieńczania w każdym z trzech ogólnie dostępnych rozcieńczalnikach: 0,9% NaCl, 5% roztwór glukozy, wody do inj. (posiadający jak najszersze wskazanie do stosowania m. in. zakażeniu skóry i tkanek miękkich, zakażenia kości i stawów, zapobieganie zakażeniom w chirurgii w okresie okołooperacyjnym)</t>
  </si>
  <si>
    <t>do wstrzyknięć i.m.; i.v.; do infuzji</t>
  </si>
  <si>
    <t>0,75g</t>
  </si>
  <si>
    <t>33651100-9</t>
  </si>
  <si>
    <t>1,5g</t>
  </si>
  <si>
    <t>Ampicillinum</t>
  </si>
  <si>
    <t>proszek do sporz.r-u do inj</t>
  </si>
  <si>
    <t>1g</t>
  </si>
  <si>
    <t>0,5g</t>
  </si>
  <si>
    <t>Gentamicinum</t>
  </si>
  <si>
    <t>roztwór do wstrzykiwań i  infuzji</t>
  </si>
  <si>
    <t xml:space="preserve"> 0,08g / 2ml</t>
  </si>
  <si>
    <t>33662100-9</t>
  </si>
  <si>
    <t>Azithromycinum</t>
  </si>
  <si>
    <t>tabl.</t>
  </si>
  <si>
    <t>Sulfamethoxazolum+ Trimethoprimum</t>
  </si>
  <si>
    <t>0,480g</t>
  </si>
  <si>
    <t>Doxycyclinum</t>
  </si>
  <si>
    <t>kaps.</t>
  </si>
  <si>
    <t>0,1g</t>
  </si>
  <si>
    <t>0,1g/ 5ml</t>
  </si>
  <si>
    <t>Fluconazolum</t>
  </si>
  <si>
    <t>syrop</t>
  </si>
  <si>
    <t>0,05g/ 10ml</t>
  </si>
  <si>
    <t>150ml</t>
  </si>
  <si>
    <t>33651200-0</t>
  </si>
  <si>
    <t>Clarithromycinum</t>
  </si>
  <si>
    <t>0,25g</t>
  </si>
  <si>
    <t>proszek do sporz.r-u do inf</t>
  </si>
  <si>
    <t>Zadanie 5</t>
  </si>
  <si>
    <t>Empagliflozinum</t>
  </si>
  <si>
    <t>tabl.powl.</t>
  </si>
  <si>
    <t>0,010g</t>
  </si>
  <si>
    <t>33615000-4</t>
  </si>
  <si>
    <t>Linagliptinum</t>
  </si>
  <si>
    <t>0,005g</t>
  </si>
  <si>
    <t>Digoxinum</t>
  </si>
  <si>
    <t>0,1mg</t>
  </si>
  <si>
    <t>33622100-7</t>
  </si>
  <si>
    <t>Apixaban</t>
  </si>
  <si>
    <t>Natrii dihydrophosphas, Natrii hydrophosphas</t>
  </si>
  <si>
    <t>płyn doodbyt.</t>
  </si>
  <si>
    <t>33697100-3</t>
  </si>
  <si>
    <t>Budesonidum  posiadający jak najszersze wskazanie do stosowania m. in. ostre zapalenie krtani, tchawicy i oskrzeli</t>
  </si>
  <si>
    <t>zawiesina do nebulizacji</t>
  </si>
  <si>
    <t>0,250mg/ml -2ml</t>
  </si>
  <si>
    <t>Bisoprololum</t>
  </si>
  <si>
    <t>0,025g</t>
  </si>
  <si>
    <t>33622600-2</t>
  </si>
  <si>
    <t>Zadanie 6</t>
  </si>
  <si>
    <t>Methadoni hydrochloridum</t>
  </si>
  <si>
    <t>1mg/ml -100 ml</t>
  </si>
  <si>
    <t>33661200-3</t>
  </si>
  <si>
    <t>Załącznik nr 1 Formularz asortymentowo-cenowy</t>
  </si>
  <si>
    <t>Znak: EZ/1370/104/23</t>
  </si>
  <si>
    <t>Razem</t>
  </si>
  <si>
    <t>Ilość</t>
  </si>
  <si>
    <t>Wartość netto</t>
  </si>
  <si>
    <t>Wartość brutto</t>
  </si>
  <si>
    <t>Kwota j. VAT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</si>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</sst>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mm&quot;.&quot;d&quot;.&quot;yyyy"/>
    <numFmt numFmtId="165" formatCode="#.00"/>
    <numFmt numFmtId="166" formatCode="#,##0.00&quot;      &quot;;#,##0.00&quot;      &quot;;&quot;-&quot;#&quot;      &quot;;@&quot; &quot;"/>
    <numFmt numFmtId="167" formatCode="#,##0.00&quot; &quot;[$zł-415];[Red]&quot;-&quot;#,##0.00&quot; &quot;[$zł-415]"/>
  </numFmts>
  <fonts count="11" x14ac:knownFonts="1">
    <font>
      <sz val="11"/>
      <color rgb="FF000000"/>
      <name val="Liberation Sans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2" fillId="0" borderId="0" applyBorder="0" applyProtection="0"/>
    <xf numFmtId="9" fontId="2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Border="0" applyProtection="0"/>
    <xf numFmtId="0" fontId="6" fillId="0" borderId="0" applyNumberFormat="0" applyBorder="0" applyProtection="0"/>
    <xf numFmtId="167" fontId="6" fillId="0" borderId="0" applyBorder="0" applyProtection="0"/>
  </cellStyleXfs>
  <cellXfs count="7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1" xfId="8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2" borderId="1" xfId="2" applyNumberFormat="1" applyFont="1" applyFill="1" applyBorder="1" applyAlignment="1" applyProtection="1">
      <alignment horizontal="center" vertical="center" wrapText="1"/>
    </xf>
    <xf numFmtId="9" fontId="8" fillId="2" borderId="1" xfId="5" applyFont="1" applyFill="1" applyBorder="1" applyAlignment="1" applyProtection="1">
      <alignment horizontal="center" vertical="center" wrapText="1"/>
    </xf>
    <xf numFmtId="10" fontId="8" fillId="2" borderId="1" xfId="5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9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9" applyFont="1" applyFill="1" applyBorder="1" applyAlignment="1" applyProtection="1">
      <alignment horizontal="center" vertical="center" wrapText="1"/>
    </xf>
    <xf numFmtId="9" fontId="8" fillId="2" borderId="5" xfId="5" applyFont="1" applyFill="1" applyBorder="1" applyAlignment="1" applyProtection="1">
      <alignment horizontal="center" vertical="center" wrapText="1"/>
    </xf>
    <xf numFmtId="10" fontId="8" fillId="2" borderId="5" xfId="5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9" applyFont="1" applyFill="1" applyBorder="1" applyAlignment="1" applyProtection="1">
      <alignment horizontal="center" vertical="center" wrapText="1"/>
    </xf>
    <xf numFmtId="9" fontId="8" fillId="2" borderId="7" xfId="5" applyFont="1" applyFill="1" applyBorder="1" applyAlignment="1" applyProtection="1">
      <alignment horizontal="center" vertical="center" wrapText="1"/>
    </xf>
    <xf numFmtId="10" fontId="8" fillId="2" borderId="7" xfId="5" applyNumberFormat="1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1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44" fontId="8" fillId="2" borderId="1" xfId="1" applyFont="1" applyFill="1" applyBorder="1" applyAlignment="1" applyProtection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2" borderId="5" xfId="1" applyFont="1" applyFill="1" applyBorder="1" applyAlignment="1" applyProtection="1">
      <alignment horizontal="center" vertical="center" wrapText="1"/>
    </xf>
    <xf numFmtId="44" fontId="8" fillId="2" borderId="7" xfId="1" applyFont="1" applyFill="1" applyBorder="1" applyAlignment="1" applyProtection="1">
      <alignment horizontal="center" vertical="center" wrapText="1"/>
    </xf>
    <xf numFmtId="44" fontId="8" fillId="2" borderId="6" xfId="1" applyFont="1" applyFill="1" applyBorder="1" applyAlignment="1" applyProtection="1">
      <alignment horizontal="center" vertical="center" wrapText="1"/>
    </xf>
    <xf numFmtId="44" fontId="7" fillId="3" borderId="1" xfId="1" applyFont="1" applyFill="1" applyBorder="1" applyAlignment="1">
      <alignment horizontal="center" vertical="center"/>
    </xf>
    <xf numFmtId="44" fontId="7" fillId="3" borderId="7" xfId="1" applyFont="1" applyFill="1" applyBorder="1" applyAlignment="1">
      <alignment horizontal="center" vertical="center"/>
    </xf>
    <xf numFmtId="44" fontId="8" fillId="0" borderId="7" xfId="1" applyFont="1" applyFill="1" applyBorder="1" applyAlignment="1" applyProtection="1">
      <alignment horizontal="center" vertical="center" wrapText="1"/>
    </xf>
    <xf numFmtId="44" fontId="7" fillId="3" borderId="8" xfId="1" applyFont="1" applyFill="1" applyBorder="1" applyAlignment="1">
      <alignment horizontal="center" vertical="center"/>
    </xf>
    <xf numFmtId="44" fontId="7" fillId="3" borderId="3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4" fontId="7" fillId="3" borderId="14" xfId="1" applyFont="1" applyFill="1" applyBorder="1" applyAlignment="1">
      <alignment horizontal="center" vertical="center" wrapText="1"/>
    </xf>
    <xf numFmtId="44" fontId="7" fillId="3" borderId="8" xfId="1" applyFont="1" applyFill="1" applyBorder="1" applyAlignment="1">
      <alignment horizontal="center" vertical="center" wrapText="1"/>
    </xf>
    <xf numFmtId="44" fontId="7" fillId="3" borderId="6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 applyProtection="1">
      <alignment horizontal="center" vertical="center" wrapText="1"/>
    </xf>
    <xf numFmtId="9" fontId="7" fillId="3" borderId="7" xfId="5" applyFont="1" applyFill="1" applyBorder="1" applyAlignment="1" applyProtection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</cellXfs>
  <cellStyles count="13">
    <cellStyle name="Excel Built-in Normal" xfId="2"/>
    <cellStyle name="Excel Built-in Normalny 2" xfId="3"/>
    <cellStyle name="Excel_BuiltIn_Comma" xfId="4"/>
    <cellStyle name="Excel_BuiltIn_Percent" xfId="5"/>
    <cellStyle name="Heading" xfId="6"/>
    <cellStyle name="Heading1" xfId="7"/>
    <cellStyle name="Normalny" xfId="0" builtinId="0" customBuiltin="1"/>
    <cellStyle name="Normalny 2" xfId="8"/>
    <cellStyle name="Normalny_Arkusz1" xfId="9"/>
    <cellStyle name="Normalny_Arkusz1_2" xfId="10"/>
    <cellStyle name="Result" xfId="11"/>
    <cellStyle name="Result2" xfId="1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topLeftCell="A4" zoomScale="60" zoomScaleNormal="60" workbookViewId="0">
      <selection activeCell="F45" sqref="F45"/>
    </sheetView>
  </sheetViews>
  <sheetFormatPr defaultRowHeight="14.25" x14ac:dyDescent="0.2"/>
  <cols>
    <col min="1" max="1" width="5.375" customWidth="1"/>
    <col min="2" max="2" width="44.25" customWidth="1"/>
    <col min="3" max="3" width="20.5" customWidth="1"/>
    <col min="4" max="4" width="8.125" customWidth="1"/>
    <col min="5" max="5" width="19.75" customWidth="1"/>
    <col min="6" max="6" width="15.125" customWidth="1"/>
    <col min="7" max="8" width="10.625" customWidth="1"/>
    <col min="9" max="9" width="10.625" style="51" customWidth="1"/>
    <col min="10" max="10" width="10.625" customWidth="1"/>
    <col min="11" max="12" width="10.625" style="51" customWidth="1"/>
    <col min="13" max="13" width="13.25" style="51" bestFit="1" customWidth="1"/>
    <col min="14" max="14" width="12.25" style="51" bestFit="1" customWidth="1"/>
    <col min="15" max="15" width="13.25" style="51" bestFit="1" customWidth="1"/>
    <col min="16" max="16" width="22.75" customWidth="1"/>
    <col min="17" max="17" width="15.125" customWidth="1"/>
    <col min="18" max="18" width="15.875" customWidth="1"/>
    <col min="19" max="19" width="9" customWidth="1"/>
  </cols>
  <sheetData>
    <row r="1" spans="1:18" ht="18.75" x14ac:dyDescent="0.2">
      <c r="A1" s="62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.75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92.85" customHeight="1" x14ac:dyDescent="0.2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73" t="s">
        <v>99</v>
      </c>
      <c r="I3" s="74" t="s">
        <v>7</v>
      </c>
      <c r="J3" s="75" t="s">
        <v>8</v>
      </c>
      <c r="K3" s="74" t="s">
        <v>102</v>
      </c>
      <c r="L3" s="74" t="s">
        <v>9</v>
      </c>
      <c r="M3" s="74" t="s">
        <v>100</v>
      </c>
      <c r="N3" s="74" t="s">
        <v>10</v>
      </c>
      <c r="O3" s="74" t="s">
        <v>101</v>
      </c>
      <c r="P3" s="76" t="s">
        <v>11</v>
      </c>
      <c r="Q3" s="32" t="s">
        <v>12</v>
      </c>
      <c r="R3" s="32" t="s">
        <v>13</v>
      </c>
    </row>
    <row r="4" spans="1:18" ht="33.75" customHeight="1" x14ac:dyDescent="0.2">
      <c r="A4" s="65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103</v>
      </c>
      <c r="M4" s="68">
        <f>M5+M6+M7+M8+M9</f>
        <v>0</v>
      </c>
      <c r="N4" s="69">
        <f>N5+N6+N7+N8+N9</f>
        <v>0</v>
      </c>
      <c r="O4" s="69">
        <f>O5+O6+O7+O8+O9</f>
        <v>0</v>
      </c>
      <c r="P4" s="70"/>
      <c r="Q4" s="71"/>
      <c r="R4" s="72"/>
    </row>
    <row r="5" spans="1:18" ht="62.25" customHeight="1" x14ac:dyDescent="0.2">
      <c r="A5" s="1">
        <v>1</v>
      </c>
      <c r="B5" s="2" t="s">
        <v>15</v>
      </c>
      <c r="C5" s="3"/>
      <c r="D5" s="2" t="s">
        <v>16</v>
      </c>
      <c r="E5" s="4" t="s">
        <v>17</v>
      </c>
      <c r="F5" s="2" t="s">
        <v>18</v>
      </c>
      <c r="G5" s="2">
        <v>10</v>
      </c>
      <c r="H5" s="33">
        <v>50</v>
      </c>
      <c r="I5" s="47"/>
      <c r="J5" s="7">
        <v>0.08</v>
      </c>
      <c r="K5" s="47">
        <f>I5*J5</f>
        <v>0</v>
      </c>
      <c r="L5" s="54">
        <f>I5+K5</f>
        <v>0</v>
      </c>
      <c r="M5" s="47">
        <f>I5*H5</f>
        <v>0</v>
      </c>
      <c r="N5" s="47">
        <f>H5*K5</f>
        <v>0</v>
      </c>
      <c r="O5" s="47">
        <f>H5*L5</f>
        <v>0</v>
      </c>
      <c r="P5" s="8"/>
      <c r="Q5" s="9" t="s">
        <v>19</v>
      </c>
      <c r="R5" s="8"/>
    </row>
    <row r="6" spans="1:18" ht="56.25" customHeight="1" x14ac:dyDescent="0.2">
      <c r="A6" s="1">
        <v>2</v>
      </c>
      <c r="B6" s="2" t="s">
        <v>15</v>
      </c>
      <c r="C6" s="3"/>
      <c r="D6" s="2" t="s">
        <v>16</v>
      </c>
      <c r="E6" s="4" t="s">
        <v>17</v>
      </c>
      <c r="F6" s="2" t="s">
        <v>20</v>
      </c>
      <c r="G6" s="2">
        <v>10</v>
      </c>
      <c r="H6" s="33">
        <v>100</v>
      </c>
      <c r="I6" s="47"/>
      <c r="J6" s="7">
        <v>0.08</v>
      </c>
      <c r="K6" s="47">
        <f>I6*J6</f>
        <v>0</v>
      </c>
      <c r="L6" s="47">
        <f>I6+K6</f>
        <v>0</v>
      </c>
      <c r="M6" s="47">
        <f>I6*H6</f>
        <v>0</v>
      </c>
      <c r="N6" s="47">
        <f>H6*K6</f>
        <v>0</v>
      </c>
      <c r="O6" s="47">
        <f>H6*L6</f>
        <v>0</v>
      </c>
      <c r="P6" s="8"/>
      <c r="Q6" s="9" t="s">
        <v>19</v>
      </c>
      <c r="R6" s="8"/>
    </row>
    <row r="7" spans="1:18" ht="50.85" customHeight="1" x14ac:dyDescent="0.2">
      <c r="A7" s="5">
        <v>3</v>
      </c>
      <c r="B7" s="3" t="s">
        <v>21</v>
      </c>
      <c r="C7" s="5"/>
      <c r="D7" s="5" t="s">
        <v>16</v>
      </c>
      <c r="E7" s="2" t="s">
        <v>22</v>
      </c>
      <c r="F7" s="2" t="s">
        <v>23</v>
      </c>
      <c r="G7" s="3">
        <v>5</v>
      </c>
      <c r="H7" s="33">
        <v>8</v>
      </c>
      <c r="I7" s="48"/>
      <c r="J7" s="7">
        <v>0.08</v>
      </c>
      <c r="K7" s="47">
        <f>I7*J7</f>
        <v>0</v>
      </c>
      <c r="L7" s="47">
        <f>I7+K7</f>
        <v>0</v>
      </c>
      <c r="M7" s="47">
        <f>I7*H7</f>
        <v>0</v>
      </c>
      <c r="N7" s="47">
        <f>H7*K7</f>
        <v>0</v>
      </c>
      <c r="O7" s="47">
        <f>H7*L7</f>
        <v>0</v>
      </c>
      <c r="P7" s="8"/>
      <c r="Q7" s="6" t="s">
        <v>24</v>
      </c>
      <c r="R7" s="8"/>
    </row>
    <row r="8" spans="1:18" ht="50.85" customHeight="1" x14ac:dyDescent="0.2">
      <c r="A8" s="5">
        <v>4</v>
      </c>
      <c r="B8" s="10" t="s">
        <v>25</v>
      </c>
      <c r="C8" s="5"/>
      <c r="D8" s="5" t="s">
        <v>16</v>
      </c>
      <c r="E8" s="4" t="s">
        <v>26</v>
      </c>
      <c r="F8" s="2" t="s">
        <v>27</v>
      </c>
      <c r="G8" s="11">
        <v>10</v>
      </c>
      <c r="H8" s="33">
        <v>5</v>
      </c>
      <c r="I8" s="48"/>
      <c r="J8" s="7">
        <v>0.08</v>
      </c>
      <c r="K8" s="47">
        <f>I8*J8</f>
        <v>0</v>
      </c>
      <c r="L8" s="47">
        <f>I8+K8</f>
        <v>0</v>
      </c>
      <c r="M8" s="47">
        <f>I8*H8</f>
        <v>0</v>
      </c>
      <c r="N8" s="47">
        <f>H8*K8</f>
        <v>0</v>
      </c>
      <c r="O8" s="47">
        <f>H8*L8</f>
        <v>0</v>
      </c>
      <c r="P8" s="8"/>
      <c r="Q8" s="2" t="s">
        <v>28</v>
      </c>
      <c r="R8" s="8"/>
    </row>
    <row r="9" spans="1:18" ht="58.9" customHeight="1" x14ac:dyDescent="0.2">
      <c r="A9" s="5">
        <v>5</v>
      </c>
      <c r="B9" s="1" t="s">
        <v>29</v>
      </c>
      <c r="C9" s="5"/>
      <c r="D9" s="5" t="s">
        <v>16</v>
      </c>
      <c r="E9" s="4" t="s">
        <v>30</v>
      </c>
      <c r="F9" s="3" t="s">
        <v>31</v>
      </c>
      <c r="G9" s="3">
        <v>10</v>
      </c>
      <c r="H9" s="33">
        <v>40</v>
      </c>
      <c r="I9" s="48"/>
      <c r="J9" s="7">
        <v>0.08</v>
      </c>
      <c r="K9" s="47">
        <f>I9*J9</f>
        <v>0</v>
      </c>
      <c r="L9" s="47">
        <f>I9+K9</f>
        <v>0</v>
      </c>
      <c r="M9" s="47">
        <f>I9*H9</f>
        <v>0</v>
      </c>
      <c r="N9" s="47">
        <f>H9*K9</f>
        <v>0</v>
      </c>
      <c r="O9" s="47">
        <f>H9*L9</f>
        <v>0</v>
      </c>
      <c r="P9" s="8"/>
      <c r="Q9" s="3" t="s">
        <v>32</v>
      </c>
      <c r="R9" s="8"/>
    </row>
    <row r="10" spans="1:18" ht="37.5" customHeight="1" x14ac:dyDescent="0.2">
      <c r="A10" s="37" t="s">
        <v>33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55" t="s">
        <v>103</v>
      </c>
      <c r="M10" s="55">
        <f>M11</f>
        <v>0</v>
      </c>
      <c r="N10" s="55">
        <f>N11</f>
        <v>0</v>
      </c>
      <c r="O10" s="55">
        <f>O11</f>
        <v>0</v>
      </c>
      <c r="P10" s="34"/>
      <c r="Q10" s="35"/>
      <c r="R10" s="36"/>
    </row>
    <row r="11" spans="1:18" ht="42.95" customHeight="1" x14ac:dyDescent="0.2">
      <c r="A11" s="5">
        <v>1</v>
      </c>
      <c r="B11" s="2" t="s">
        <v>34</v>
      </c>
      <c r="C11" s="5"/>
      <c r="D11" s="5" t="s">
        <v>16</v>
      </c>
      <c r="E11" s="2" t="s">
        <v>35</v>
      </c>
      <c r="F11" s="2" t="s">
        <v>36</v>
      </c>
      <c r="G11" s="11">
        <v>20</v>
      </c>
      <c r="H11" s="33">
        <v>30</v>
      </c>
      <c r="I11" s="48"/>
      <c r="J11" s="7">
        <v>0.08</v>
      </c>
      <c r="K11" s="47">
        <f>I11*J11</f>
        <v>0</v>
      </c>
      <c r="L11" s="47">
        <f>I11+K11</f>
        <v>0</v>
      </c>
      <c r="M11" s="47">
        <f>H11*I11</f>
        <v>0</v>
      </c>
      <c r="N11" s="47">
        <f>H11*K11</f>
        <v>0</v>
      </c>
      <c r="O11" s="47">
        <f>H11*L11</f>
        <v>0</v>
      </c>
      <c r="P11" s="8"/>
      <c r="Q11" s="3" t="s">
        <v>37</v>
      </c>
      <c r="R11" s="8"/>
    </row>
    <row r="12" spans="1:18" ht="36.950000000000003" customHeight="1" x14ac:dyDescent="0.2">
      <c r="A12" s="37" t="s">
        <v>38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55" t="s">
        <v>103</v>
      </c>
      <c r="M12" s="55">
        <f>M13</f>
        <v>0</v>
      </c>
      <c r="N12" s="55">
        <f>N13</f>
        <v>0</v>
      </c>
      <c r="O12" s="55">
        <f>O13</f>
        <v>0</v>
      </c>
      <c r="P12" s="34"/>
      <c r="Q12" s="35"/>
      <c r="R12" s="36"/>
    </row>
    <row r="13" spans="1:18" ht="45" customHeight="1" x14ac:dyDescent="0.2">
      <c r="A13" s="5">
        <v>1</v>
      </c>
      <c r="B13" s="3" t="s">
        <v>39</v>
      </c>
      <c r="C13" s="5"/>
      <c r="D13" s="5" t="s">
        <v>16</v>
      </c>
      <c r="E13" s="4" t="s">
        <v>35</v>
      </c>
      <c r="F13" s="3" t="s">
        <v>40</v>
      </c>
      <c r="G13" s="11">
        <v>5</v>
      </c>
      <c r="H13" s="33">
        <v>50</v>
      </c>
      <c r="I13" s="48"/>
      <c r="J13" s="7">
        <v>0.08</v>
      </c>
      <c r="K13" s="47">
        <f>I13*J13</f>
        <v>0</v>
      </c>
      <c r="L13" s="47">
        <f>I13+K13</f>
        <v>0</v>
      </c>
      <c r="M13" s="47">
        <f>H13*I13</f>
        <v>0</v>
      </c>
      <c r="N13" s="47">
        <f>H13*K13</f>
        <v>0</v>
      </c>
      <c r="O13" s="47">
        <f>H13*L13</f>
        <v>0</v>
      </c>
      <c r="P13" s="8"/>
      <c r="Q13" s="9" t="s">
        <v>41</v>
      </c>
      <c r="R13" s="8"/>
    </row>
    <row r="14" spans="1:18" ht="39" customHeight="1" x14ac:dyDescent="0.2">
      <c r="A14" s="37" t="s">
        <v>42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55" t="s">
        <v>103</v>
      </c>
      <c r="M14" s="55">
        <f>M15+M16+M17+M18+M19+M20+M21+M22+M23+M24+M25+M26+M27</f>
        <v>0</v>
      </c>
      <c r="N14" s="55">
        <f>N15+N16+N17+N18+N19+N20+N21+N22+N23+N24+N25+N26+N27</f>
        <v>0</v>
      </c>
      <c r="O14" s="55">
        <f>O15+O16+O17+O18+O19+O20+O21+O22+O23+O24+O25+O26+O27</f>
        <v>0</v>
      </c>
      <c r="P14" s="34"/>
      <c r="Q14" s="35"/>
      <c r="R14" s="36"/>
    </row>
    <row r="15" spans="1:18" ht="156.75" customHeight="1" x14ac:dyDescent="0.2">
      <c r="A15" s="5">
        <v>1</v>
      </c>
      <c r="B15" s="12" t="s">
        <v>43</v>
      </c>
      <c r="C15" s="5"/>
      <c r="D15" s="5" t="s">
        <v>16</v>
      </c>
      <c r="E15" s="4" t="s">
        <v>44</v>
      </c>
      <c r="F15" s="4" t="s">
        <v>45</v>
      </c>
      <c r="G15" s="11">
        <v>1</v>
      </c>
      <c r="H15" s="33">
        <v>150</v>
      </c>
      <c r="I15" s="48"/>
      <c r="J15" s="7">
        <v>0.08</v>
      </c>
      <c r="K15" s="47">
        <f t="shared" ref="K15:K27" si="0">I15*J15</f>
        <v>0</v>
      </c>
      <c r="L15" s="47">
        <f t="shared" ref="L15:L27" si="1">I15+K15</f>
        <v>0</v>
      </c>
      <c r="M15" s="47">
        <f>H15*I15</f>
        <v>0</v>
      </c>
      <c r="N15" s="47">
        <f t="shared" ref="N15:N27" si="2">H15*K15</f>
        <v>0</v>
      </c>
      <c r="O15" s="47">
        <f t="shared" ref="O15:O27" si="3">H15*L15</f>
        <v>0</v>
      </c>
      <c r="P15" s="8"/>
      <c r="Q15" s="3" t="s">
        <v>46</v>
      </c>
      <c r="R15" s="8"/>
    </row>
    <row r="16" spans="1:18" ht="160.5" customHeight="1" x14ac:dyDescent="0.2">
      <c r="A16" s="5">
        <v>2</v>
      </c>
      <c r="B16" s="12" t="s">
        <v>43</v>
      </c>
      <c r="C16" s="5"/>
      <c r="D16" s="5" t="s">
        <v>16</v>
      </c>
      <c r="E16" s="4" t="s">
        <v>44</v>
      </c>
      <c r="F16" s="4" t="s">
        <v>47</v>
      </c>
      <c r="G16" s="11">
        <v>1</v>
      </c>
      <c r="H16" s="33">
        <v>1200</v>
      </c>
      <c r="I16" s="48"/>
      <c r="J16" s="7">
        <v>0.08</v>
      </c>
      <c r="K16" s="47">
        <f t="shared" si="0"/>
        <v>0</v>
      </c>
      <c r="L16" s="47">
        <f t="shared" si="1"/>
        <v>0</v>
      </c>
      <c r="M16" s="47">
        <f>H16*I16</f>
        <v>0</v>
      </c>
      <c r="N16" s="47">
        <f t="shared" si="2"/>
        <v>0</v>
      </c>
      <c r="O16" s="47">
        <f t="shared" si="3"/>
        <v>0</v>
      </c>
      <c r="P16" s="8"/>
      <c r="Q16" s="3" t="s">
        <v>46</v>
      </c>
      <c r="R16" s="8"/>
    </row>
    <row r="17" spans="1:18" ht="61.9" customHeight="1" x14ac:dyDescent="0.2">
      <c r="A17" s="1">
        <v>3</v>
      </c>
      <c r="B17" s="3" t="s">
        <v>48</v>
      </c>
      <c r="C17" s="13"/>
      <c r="D17" s="14" t="s">
        <v>16</v>
      </c>
      <c r="E17" s="4" t="s">
        <v>49</v>
      </c>
      <c r="F17" s="2" t="s">
        <v>50</v>
      </c>
      <c r="G17" s="2">
        <v>1</v>
      </c>
      <c r="H17" s="33">
        <v>400</v>
      </c>
      <c r="I17" s="47"/>
      <c r="J17" s="7">
        <v>0.08</v>
      </c>
      <c r="K17" s="47">
        <f t="shared" si="0"/>
        <v>0</v>
      </c>
      <c r="L17" s="47">
        <f t="shared" si="1"/>
        <v>0</v>
      </c>
      <c r="M17" s="47">
        <f>I17*H17</f>
        <v>0</v>
      </c>
      <c r="N17" s="47">
        <f t="shared" si="2"/>
        <v>0</v>
      </c>
      <c r="O17" s="47">
        <f t="shared" si="3"/>
        <v>0</v>
      </c>
      <c r="P17" s="8"/>
      <c r="Q17" s="3" t="s">
        <v>46</v>
      </c>
      <c r="R17" s="8"/>
    </row>
    <row r="18" spans="1:18" ht="56.85" customHeight="1" x14ac:dyDescent="0.2">
      <c r="A18" s="1">
        <v>4</v>
      </c>
      <c r="B18" s="3" t="s">
        <v>48</v>
      </c>
      <c r="C18" s="13"/>
      <c r="D18" s="14" t="s">
        <v>16</v>
      </c>
      <c r="E18" s="4" t="s">
        <v>49</v>
      </c>
      <c r="F18" s="2" t="s">
        <v>51</v>
      </c>
      <c r="G18" s="2">
        <v>1</v>
      </c>
      <c r="H18" s="61">
        <v>400</v>
      </c>
      <c r="I18" s="47"/>
      <c r="J18" s="7">
        <v>0.08</v>
      </c>
      <c r="K18" s="47">
        <f t="shared" si="0"/>
        <v>0</v>
      </c>
      <c r="L18" s="47">
        <f t="shared" si="1"/>
        <v>0</v>
      </c>
      <c r="M18" s="47">
        <f>I18*H18</f>
        <v>0</v>
      </c>
      <c r="N18" s="47">
        <f t="shared" si="2"/>
        <v>0</v>
      </c>
      <c r="O18" s="47">
        <f t="shared" si="3"/>
        <v>0</v>
      </c>
      <c r="P18" s="8"/>
      <c r="Q18" s="3" t="s">
        <v>46</v>
      </c>
      <c r="R18" s="8"/>
    </row>
    <row r="19" spans="1:18" ht="56.85" customHeight="1" x14ac:dyDescent="0.2">
      <c r="A19" s="5">
        <v>5</v>
      </c>
      <c r="B19" s="4" t="s">
        <v>52</v>
      </c>
      <c r="C19" s="5"/>
      <c r="D19" s="5" t="s">
        <v>16</v>
      </c>
      <c r="E19" s="4" t="s">
        <v>53</v>
      </c>
      <c r="F19" s="2" t="s">
        <v>54</v>
      </c>
      <c r="G19" s="2">
        <v>10</v>
      </c>
      <c r="H19" s="33">
        <v>75</v>
      </c>
      <c r="I19" s="48"/>
      <c r="J19" s="7">
        <v>0.08</v>
      </c>
      <c r="K19" s="47">
        <f t="shared" si="0"/>
        <v>0</v>
      </c>
      <c r="L19" s="47">
        <f t="shared" si="1"/>
        <v>0</v>
      </c>
      <c r="M19" s="47">
        <f t="shared" ref="M19:M27" si="4">H19*I19</f>
        <v>0</v>
      </c>
      <c r="N19" s="47">
        <f t="shared" si="2"/>
        <v>0</v>
      </c>
      <c r="O19" s="47">
        <f t="shared" si="3"/>
        <v>0</v>
      </c>
      <c r="P19" s="8"/>
      <c r="Q19" s="2" t="s">
        <v>55</v>
      </c>
      <c r="R19" s="8"/>
    </row>
    <row r="20" spans="1:18" ht="60.95" customHeight="1" x14ac:dyDescent="0.2">
      <c r="A20" s="5">
        <v>6</v>
      </c>
      <c r="B20" s="11" t="s">
        <v>56</v>
      </c>
      <c r="C20" s="5"/>
      <c r="D20" s="5" t="s">
        <v>16</v>
      </c>
      <c r="E20" s="4" t="s">
        <v>57</v>
      </c>
      <c r="F20" s="2" t="s">
        <v>51</v>
      </c>
      <c r="G20" s="4">
        <v>3</v>
      </c>
      <c r="H20" s="33">
        <v>5</v>
      </c>
      <c r="I20" s="48"/>
      <c r="J20" s="7">
        <v>0.08</v>
      </c>
      <c r="K20" s="47">
        <f t="shared" si="0"/>
        <v>0</v>
      </c>
      <c r="L20" s="47">
        <f t="shared" si="1"/>
        <v>0</v>
      </c>
      <c r="M20" s="47">
        <f t="shared" si="4"/>
        <v>0</v>
      </c>
      <c r="N20" s="47">
        <f t="shared" si="2"/>
        <v>0</v>
      </c>
      <c r="O20" s="47">
        <f t="shared" si="3"/>
        <v>0</v>
      </c>
      <c r="P20" s="8"/>
      <c r="Q20" s="3" t="s">
        <v>46</v>
      </c>
      <c r="R20" s="8"/>
    </row>
    <row r="21" spans="1:18" ht="60.95" customHeight="1" x14ac:dyDescent="0.2">
      <c r="A21" s="5">
        <v>7</v>
      </c>
      <c r="B21" s="4" t="s">
        <v>58</v>
      </c>
      <c r="C21" s="5"/>
      <c r="D21" s="5" t="s">
        <v>16</v>
      </c>
      <c r="E21" s="4" t="s">
        <v>57</v>
      </c>
      <c r="F21" s="3" t="s">
        <v>59</v>
      </c>
      <c r="G21" s="3">
        <v>20</v>
      </c>
      <c r="H21" s="33">
        <v>30</v>
      </c>
      <c r="I21" s="48"/>
      <c r="J21" s="7">
        <v>0.08</v>
      </c>
      <c r="K21" s="47">
        <f t="shared" si="0"/>
        <v>0</v>
      </c>
      <c r="L21" s="47">
        <f t="shared" si="1"/>
        <v>0</v>
      </c>
      <c r="M21" s="47">
        <f t="shared" si="4"/>
        <v>0</v>
      </c>
      <c r="N21" s="47">
        <f t="shared" si="2"/>
        <v>0</v>
      </c>
      <c r="O21" s="47">
        <f t="shared" si="3"/>
        <v>0</v>
      </c>
      <c r="P21" s="8"/>
      <c r="Q21" s="3" t="s">
        <v>46</v>
      </c>
      <c r="R21" s="8"/>
    </row>
    <row r="22" spans="1:18" ht="60.95" customHeight="1" x14ac:dyDescent="0.2">
      <c r="A22" s="5">
        <v>8</v>
      </c>
      <c r="B22" s="2" t="s">
        <v>60</v>
      </c>
      <c r="C22" s="5"/>
      <c r="D22" s="5" t="s">
        <v>16</v>
      </c>
      <c r="E22" s="4" t="s">
        <v>61</v>
      </c>
      <c r="F22" s="2" t="s">
        <v>62</v>
      </c>
      <c r="G22" s="11">
        <v>10</v>
      </c>
      <c r="H22" s="33">
        <v>20</v>
      </c>
      <c r="I22" s="48"/>
      <c r="J22" s="7">
        <v>0.08</v>
      </c>
      <c r="K22" s="47">
        <f t="shared" si="0"/>
        <v>0</v>
      </c>
      <c r="L22" s="47">
        <f t="shared" si="1"/>
        <v>0</v>
      </c>
      <c r="M22" s="47">
        <f t="shared" si="4"/>
        <v>0</v>
      </c>
      <c r="N22" s="47">
        <f t="shared" si="2"/>
        <v>0</v>
      </c>
      <c r="O22" s="47">
        <f t="shared" si="3"/>
        <v>0</v>
      </c>
      <c r="P22" s="8"/>
      <c r="Q22" s="3" t="s">
        <v>46</v>
      </c>
      <c r="R22" s="8"/>
    </row>
    <row r="23" spans="1:18" ht="60.95" customHeight="1" x14ac:dyDescent="0.2">
      <c r="A23" s="5">
        <v>9</v>
      </c>
      <c r="B23" s="2" t="s">
        <v>60</v>
      </c>
      <c r="C23" s="5"/>
      <c r="D23" s="5" t="s">
        <v>16</v>
      </c>
      <c r="E23" s="4" t="s">
        <v>30</v>
      </c>
      <c r="F23" s="2" t="s">
        <v>63</v>
      </c>
      <c r="G23" s="11">
        <v>10</v>
      </c>
      <c r="H23" s="33">
        <v>5</v>
      </c>
      <c r="I23" s="48"/>
      <c r="J23" s="7">
        <v>0.08</v>
      </c>
      <c r="K23" s="47">
        <f t="shared" si="0"/>
        <v>0</v>
      </c>
      <c r="L23" s="47">
        <f t="shared" si="1"/>
        <v>0</v>
      </c>
      <c r="M23" s="47">
        <f t="shared" si="4"/>
        <v>0</v>
      </c>
      <c r="N23" s="47">
        <f t="shared" si="2"/>
        <v>0</v>
      </c>
      <c r="O23" s="47">
        <f t="shared" si="3"/>
        <v>0</v>
      </c>
      <c r="P23" s="8"/>
      <c r="Q23" s="3" t="s">
        <v>46</v>
      </c>
      <c r="R23" s="8"/>
    </row>
    <row r="24" spans="1:18" ht="60.95" customHeight="1" x14ac:dyDescent="0.2">
      <c r="A24" s="5">
        <v>10</v>
      </c>
      <c r="B24" s="2" t="s">
        <v>64</v>
      </c>
      <c r="C24" s="5"/>
      <c r="D24" s="5" t="s">
        <v>16</v>
      </c>
      <c r="E24" s="4" t="s">
        <v>65</v>
      </c>
      <c r="F24" s="2" t="s">
        <v>66</v>
      </c>
      <c r="G24" s="11" t="s">
        <v>67</v>
      </c>
      <c r="H24" s="33">
        <v>5</v>
      </c>
      <c r="I24" s="48"/>
      <c r="J24" s="7">
        <v>0.08</v>
      </c>
      <c r="K24" s="47">
        <f t="shared" si="0"/>
        <v>0</v>
      </c>
      <c r="L24" s="47">
        <f t="shared" si="1"/>
        <v>0</v>
      </c>
      <c r="M24" s="47">
        <f t="shared" si="4"/>
        <v>0</v>
      </c>
      <c r="N24" s="47">
        <f t="shared" si="2"/>
        <v>0</v>
      </c>
      <c r="O24" s="47">
        <f t="shared" si="3"/>
        <v>0</v>
      </c>
      <c r="P24" s="8"/>
      <c r="Q24" s="3" t="s">
        <v>68</v>
      </c>
      <c r="R24" s="8"/>
    </row>
    <row r="25" spans="1:18" ht="60.95" customHeight="1" x14ac:dyDescent="0.2">
      <c r="A25" s="5">
        <v>11</v>
      </c>
      <c r="B25" s="2" t="s">
        <v>69</v>
      </c>
      <c r="C25" s="5"/>
      <c r="D25" s="5" t="s">
        <v>16</v>
      </c>
      <c r="E25" s="4" t="s">
        <v>57</v>
      </c>
      <c r="F25" s="2" t="s">
        <v>51</v>
      </c>
      <c r="G25" s="4">
        <v>14</v>
      </c>
      <c r="H25" s="33">
        <v>15</v>
      </c>
      <c r="I25" s="48"/>
      <c r="J25" s="7">
        <v>0.08</v>
      </c>
      <c r="K25" s="47">
        <f t="shared" si="0"/>
        <v>0</v>
      </c>
      <c r="L25" s="47">
        <f t="shared" si="1"/>
        <v>0</v>
      </c>
      <c r="M25" s="47">
        <f t="shared" si="4"/>
        <v>0</v>
      </c>
      <c r="N25" s="47">
        <f t="shared" si="2"/>
        <v>0</v>
      </c>
      <c r="O25" s="47">
        <f t="shared" si="3"/>
        <v>0</v>
      </c>
      <c r="P25" s="8"/>
      <c r="Q25" s="3" t="s">
        <v>46</v>
      </c>
      <c r="R25" s="8"/>
    </row>
    <row r="26" spans="1:18" ht="60.95" customHeight="1" x14ac:dyDescent="0.2">
      <c r="A26" s="5">
        <v>12</v>
      </c>
      <c r="B26" s="2" t="s">
        <v>69</v>
      </c>
      <c r="C26" s="5"/>
      <c r="D26" s="5" t="s">
        <v>16</v>
      </c>
      <c r="E26" s="4" t="s">
        <v>57</v>
      </c>
      <c r="F26" s="4" t="s">
        <v>70</v>
      </c>
      <c r="G26" s="4">
        <v>14</v>
      </c>
      <c r="H26" s="33">
        <v>5</v>
      </c>
      <c r="I26" s="48"/>
      <c r="J26" s="7">
        <v>0.08</v>
      </c>
      <c r="K26" s="47">
        <f t="shared" si="0"/>
        <v>0</v>
      </c>
      <c r="L26" s="47">
        <f t="shared" si="1"/>
        <v>0</v>
      </c>
      <c r="M26" s="47">
        <f t="shared" si="4"/>
        <v>0</v>
      </c>
      <c r="N26" s="47">
        <f t="shared" si="2"/>
        <v>0</v>
      </c>
      <c r="O26" s="47">
        <f t="shared" si="3"/>
        <v>0</v>
      </c>
      <c r="P26" s="8"/>
      <c r="Q26" s="3" t="s">
        <v>46</v>
      </c>
      <c r="R26" s="8"/>
    </row>
    <row r="27" spans="1:18" ht="60.95" customHeight="1" x14ac:dyDescent="0.2">
      <c r="A27" s="5">
        <v>13</v>
      </c>
      <c r="B27" s="2" t="s">
        <v>69</v>
      </c>
      <c r="C27" s="5"/>
      <c r="D27" s="5" t="s">
        <v>16</v>
      </c>
      <c r="E27" s="4" t="s">
        <v>71</v>
      </c>
      <c r="F27" s="2" t="s">
        <v>51</v>
      </c>
      <c r="G27" s="11">
        <v>1</v>
      </c>
      <c r="H27" s="33">
        <v>120</v>
      </c>
      <c r="I27" s="48"/>
      <c r="J27" s="7">
        <v>0.08</v>
      </c>
      <c r="K27" s="47">
        <f t="shared" si="0"/>
        <v>0</v>
      </c>
      <c r="L27" s="47">
        <f t="shared" si="1"/>
        <v>0</v>
      </c>
      <c r="M27" s="47">
        <f t="shared" si="4"/>
        <v>0</v>
      </c>
      <c r="N27" s="47">
        <f t="shared" si="2"/>
        <v>0</v>
      </c>
      <c r="O27" s="47">
        <f t="shared" si="3"/>
        <v>0</v>
      </c>
      <c r="P27" s="8"/>
      <c r="Q27" s="3" t="s">
        <v>46</v>
      </c>
      <c r="R27" s="8"/>
    </row>
    <row r="28" spans="1:18" ht="32.85" customHeight="1" x14ac:dyDescent="0.2">
      <c r="A28" s="37" t="s">
        <v>72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55" t="s">
        <v>103</v>
      </c>
      <c r="M28" s="55">
        <f>M29+M30+M31+M32+M33+M34+M35</f>
        <v>0</v>
      </c>
      <c r="N28" s="55">
        <f>N29+N30+N31+N32+N33+N34+N35</f>
        <v>0</v>
      </c>
      <c r="O28" s="55">
        <f>O29+O30+O31+O32+O33+O34+O35</f>
        <v>0</v>
      </c>
      <c r="P28" s="34"/>
      <c r="Q28" s="35"/>
      <c r="R28" s="36"/>
    </row>
    <row r="29" spans="1:18" ht="60.95" customHeight="1" x14ac:dyDescent="0.2">
      <c r="A29" s="5">
        <v>1</v>
      </c>
      <c r="B29" s="3" t="s">
        <v>73</v>
      </c>
      <c r="C29" s="5"/>
      <c r="D29" s="5" t="s">
        <v>16</v>
      </c>
      <c r="E29" s="4" t="s">
        <v>74</v>
      </c>
      <c r="F29" s="3" t="s">
        <v>75</v>
      </c>
      <c r="G29" s="4">
        <v>28</v>
      </c>
      <c r="H29" s="33">
        <v>50</v>
      </c>
      <c r="I29" s="48"/>
      <c r="J29" s="7">
        <v>0.08</v>
      </c>
      <c r="K29" s="47">
        <f t="shared" ref="K29:K35" si="5">I29*J29</f>
        <v>0</v>
      </c>
      <c r="L29" s="47">
        <f t="shared" ref="L29:L35" si="6">I29+K29</f>
        <v>0</v>
      </c>
      <c r="M29" s="47">
        <f t="shared" ref="M29:M35" si="7">H29*I29</f>
        <v>0</v>
      </c>
      <c r="N29" s="47">
        <f t="shared" ref="N29:N35" si="8">H29*K29</f>
        <v>0</v>
      </c>
      <c r="O29" s="47">
        <f t="shared" ref="O29:O35" si="9">H29*L29</f>
        <v>0</v>
      </c>
      <c r="P29" s="8"/>
      <c r="Q29" s="15" t="s">
        <v>76</v>
      </c>
      <c r="R29" s="8"/>
    </row>
    <row r="30" spans="1:18" ht="52.9" customHeight="1" x14ac:dyDescent="0.2">
      <c r="A30" s="5">
        <v>2</v>
      </c>
      <c r="B30" s="2" t="s">
        <v>77</v>
      </c>
      <c r="C30" s="5"/>
      <c r="D30" s="5" t="s">
        <v>16</v>
      </c>
      <c r="E30" s="4" t="s">
        <v>57</v>
      </c>
      <c r="F30" s="3" t="s">
        <v>78</v>
      </c>
      <c r="G30" s="4">
        <v>30</v>
      </c>
      <c r="H30" s="33">
        <v>15</v>
      </c>
      <c r="I30" s="48"/>
      <c r="J30" s="7">
        <v>0.08</v>
      </c>
      <c r="K30" s="47">
        <f t="shared" si="5"/>
        <v>0</v>
      </c>
      <c r="L30" s="47">
        <f t="shared" si="6"/>
        <v>0</v>
      </c>
      <c r="M30" s="47">
        <f t="shared" si="7"/>
        <v>0</v>
      </c>
      <c r="N30" s="47">
        <f t="shared" si="8"/>
        <v>0</v>
      </c>
      <c r="O30" s="47">
        <f t="shared" si="9"/>
        <v>0</v>
      </c>
      <c r="P30" s="8"/>
      <c r="Q30" s="15" t="s">
        <v>76</v>
      </c>
      <c r="R30" s="8"/>
    </row>
    <row r="31" spans="1:18" ht="53.85" customHeight="1" x14ac:dyDescent="0.2">
      <c r="A31" s="5">
        <v>3</v>
      </c>
      <c r="B31" s="3" t="s">
        <v>79</v>
      </c>
      <c r="C31" s="5"/>
      <c r="D31" s="5" t="s">
        <v>16</v>
      </c>
      <c r="E31" s="16" t="s">
        <v>57</v>
      </c>
      <c r="F31" s="4" t="s">
        <v>80</v>
      </c>
      <c r="G31" s="3">
        <v>30</v>
      </c>
      <c r="H31" s="33">
        <v>3</v>
      </c>
      <c r="I31" s="48"/>
      <c r="J31" s="7">
        <v>0.08</v>
      </c>
      <c r="K31" s="47">
        <f t="shared" si="5"/>
        <v>0</v>
      </c>
      <c r="L31" s="47">
        <f t="shared" si="6"/>
        <v>0</v>
      </c>
      <c r="M31" s="47">
        <f t="shared" si="7"/>
        <v>0</v>
      </c>
      <c r="N31" s="47">
        <f t="shared" si="8"/>
        <v>0</v>
      </c>
      <c r="O31" s="47">
        <f t="shared" si="9"/>
        <v>0</v>
      </c>
      <c r="P31" s="8"/>
      <c r="Q31" s="9" t="s">
        <v>81</v>
      </c>
      <c r="R31" s="8"/>
    </row>
    <row r="32" spans="1:18" ht="59.25" customHeight="1" x14ac:dyDescent="0.2">
      <c r="A32" s="5">
        <v>4</v>
      </c>
      <c r="B32" s="4" t="s">
        <v>82</v>
      </c>
      <c r="C32" s="5"/>
      <c r="D32" s="5" t="s">
        <v>16</v>
      </c>
      <c r="E32" s="4" t="s">
        <v>74</v>
      </c>
      <c r="F32" s="2" t="s">
        <v>78</v>
      </c>
      <c r="G32" s="11">
        <v>56</v>
      </c>
      <c r="H32" s="33">
        <v>15</v>
      </c>
      <c r="I32" s="48"/>
      <c r="J32" s="7">
        <v>0.08</v>
      </c>
      <c r="K32" s="47">
        <f t="shared" si="5"/>
        <v>0</v>
      </c>
      <c r="L32" s="47">
        <f t="shared" si="6"/>
        <v>0</v>
      </c>
      <c r="M32" s="47">
        <f t="shared" si="7"/>
        <v>0</v>
      </c>
      <c r="N32" s="47">
        <f t="shared" si="8"/>
        <v>0</v>
      </c>
      <c r="O32" s="47">
        <f t="shared" si="9"/>
        <v>0</v>
      </c>
      <c r="P32" s="8"/>
      <c r="Q32" s="3" t="s">
        <v>32</v>
      </c>
      <c r="R32" s="8"/>
    </row>
    <row r="33" spans="1:18" ht="63.75" customHeight="1" x14ac:dyDescent="0.2">
      <c r="A33" s="17">
        <v>5</v>
      </c>
      <c r="B33" s="19" t="s">
        <v>83</v>
      </c>
      <c r="C33" s="17"/>
      <c r="D33" s="17" t="s">
        <v>16</v>
      </c>
      <c r="E33" s="19" t="s">
        <v>84</v>
      </c>
      <c r="F33" s="19" t="s">
        <v>67</v>
      </c>
      <c r="G33" s="20">
        <v>1</v>
      </c>
      <c r="H33" s="60">
        <v>5</v>
      </c>
      <c r="I33" s="49"/>
      <c r="J33" s="21">
        <v>0.08</v>
      </c>
      <c r="K33" s="52">
        <f t="shared" si="5"/>
        <v>0</v>
      </c>
      <c r="L33" s="52">
        <f t="shared" si="6"/>
        <v>0</v>
      </c>
      <c r="M33" s="52">
        <f t="shared" si="7"/>
        <v>0</v>
      </c>
      <c r="N33" s="52">
        <f t="shared" si="8"/>
        <v>0</v>
      </c>
      <c r="O33" s="52">
        <f t="shared" si="9"/>
        <v>0</v>
      </c>
      <c r="P33" s="22"/>
      <c r="Q33" s="19" t="s">
        <v>85</v>
      </c>
      <c r="R33" s="22"/>
    </row>
    <row r="34" spans="1:18" ht="58.9" customHeight="1" x14ac:dyDescent="0.2">
      <c r="A34" s="23">
        <v>6</v>
      </c>
      <c r="B34" s="24" t="s">
        <v>86</v>
      </c>
      <c r="C34" s="23"/>
      <c r="D34" s="23" t="s">
        <v>16</v>
      </c>
      <c r="E34" s="24" t="s">
        <v>87</v>
      </c>
      <c r="F34" s="24" t="s">
        <v>88</v>
      </c>
      <c r="G34" s="25">
        <v>20</v>
      </c>
      <c r="H34" s="40">
        <v>50</v>
      </c>
      <c r="I34" s="50"/>
      <c r="J34" s="26">
        <v>0.08</v>
      </c>
      <c r="K34" s="53">
        <f t="shared" si="5"/>
        <v>0</v>
      </c>
      <c r="L34" s="53">
        <f t="shared" si="6"/>
        <v>0</v>
      </c>
      <c r="M34" s="53">
        <f t="shared" si="7"/>
        <v>0</v>
      </c>
      <c r="N34" s="53">
        <f t="shared" si="8"/>
        <v>0</v>
      </c>
      <c r="O34" s="53">
        <f t="shared" si="9"/>
        <v>0</v>
      </c>
      <c r="P34" s="27"/>
      <c r="Q34" s="27" t="s">
        <v>24</v>
      </c>
      <c r="R34" s="27"/>
    </row>
    <row r="35" spans="1:18" ht="57" customHeight="1" x14ac:dyDescent="0.2">
      <c r="A35" s="23">
        <v>7</v>
      </c>
      <c r="B35" s="28" t="s">
        <v>89</v>
      </c>
      <c r="C35" s="23"/>
      <c r="D35" s="23" t="s">
        <v>16</v>
      </c>
      <c r="E35" s="23" t="s">
        <v>57</v>
      </c>
      <c r="F35" s="24" t="s">
        <v>90</v>
      </c>
      <c r="G35" s="25">
        <v>28</v>
      </c>
      <c r="H35" s="40">
        <v>65</v>
      </c>
      <c r="I35" s="50"/>
      <c r="J35" s="26">
        <v>0.08</v>
      </c>
      <c r="K35" s="53">
        <f t="shared" si="5"/>
        <v>0</v>
      </c>
      <c r="L35" s="53">
        <f t="shared" si="6"/>
        <v>0</v>
      </c>
      <c r="M35" s="53">
        <f t="shared" si="7"/>
        <v>0</v>
      </c>
      <c r="N35" s="53">
        <f t="shared" si="8"/>
        <v>0</v>
      </c>
      <c r="O35" s="53">
        <f t="shared" si="9"/>
        <v>0</v>
      </c>
      <c r="P35" s="27"/>
      <c r="Q35" s="28" t="s">
        <v>91</v>
      </c>
      <c r="R35" s="27"/>
    </row>
    <row r="36" spans="1:18" ht="32.85" customHeight="1" x14ac:dyDescent="0.2">
      <c r="A36" s="44" t="s">
        <v>92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56" t="s">
        <v>103</v>
      </c>
      <c r="M36" s="56">
        <f>M37</f>
        <v>0</v>
      </c>
      <c r="N36" s="56">
        <f>N37</f>
        <v>0</v>
      </c>
      <c r="O36" s="56">
        <f>O37</f>
        <v>0</v>
      </c>
      <c r="P36" s="41"/>
      <c r="Q36" s="42"/>
      <c r="R36" s="43"/>
    </row>
    <row r="37" spans="1:18" ht="48.95" customHeight="1" x14ac:dyDescent="0.2">
      <c r="A37" s="23">
        <v>1</v>
      </c>
      <c r="B37" s="24" t="s">
        <v>93</v>
      </c>
      <c r="C37" s="23"/>
      <c r="D37" s="23" t="s">
        <v>16</v>
      </c>
      <c r="E37" s="24" t="s">
        <v>65</v>
      </c>
      <c r="F37" s="24" t="s">
        <v>94</v>
      </c>
      <c r="G37" s="25">
        <v>1</v>
      </c>
      <c r="H37" s="40">
        <v>50</v>
      </c>
      <c r="I37" s="50"/>
      <c r="J37" s="26">
        <v>0.08</v>
      </c>
      <c r="K37" s="50">
        <f>I37*J37</f>
        <v>0</v>
      </c>
      <c r="L37" s="50">
        <f>I37+K37</f>
        <v>0</v>
      </c>
      <c r="M37" s="57">
        <f>H37*I37</f>
        <v>0</v>
      </c>
      <c r="N37" s="57">
        <f>H37*K37</f>
        <v>0</v>
      </c>
      <c r="O37" s="57">
        <f>H37*L37</f>
        <v>0</v>
      </c>
      <c r="P37" s="23"/>
      <c r="Q37" s="29" t="s">
        <v>95</v>
      </c>
      <c r="R37" s="30"/>
    </row>
    <row r="38" spans="1:18" ht="30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56" t="s">
        <v>98</v>
      </c>
      <c r="M38" s="58">
        <f>M5+M6+M7+M8+M9+M11+M13+M15+M16+M17+M18+M19+M20+M21+M22+M23+M24+M25+M26+M27+M29+M30+M31+M32+M33+M34+M35+M37</f>
        <v>0</v>
      </c>
      <c r="N38" s="59">
        <f>N5+N6+N7+N8+N9+N11+N13+N15+N16+N17+N18+N19+N20+N21+N22+N23+N24+N25+N26+N27+N29+N30+N31+N32+N33+N34+N35+N37</f>
        <v>0</v>
      </c>
      <c r="O38" s="56">
        <f>M38+N38</f>
        <v>0</v>
      </c>
      <c r="P38" s="18"/>
      <c r="Q38" s="18"/>
      <c r="R38" s="18"/>
    </row>
  </sheetData>
  <mergeCells count="15">
    <mergeCell ref="A36:K36"/>
    <mergeCell ref="P36:R36"/>
    <mergeCell ref="A38:K38"/>
    <mergeCell ref="A1:R1"/>
    <mergeCell ref="P4:R4"/>
    <mergeCell ref="A4:K4"/>
    <mergeCell ref="A10:K10"/>
    <mergeCell ref="P10:R10"/>
    <mergeCell ref="A12:K12"/>
    <mergeCell ref="P12:R12"/>
    <mergeCell ref="A2:R2"/>
    <mergeCell ref="A14:K14"/>
    <mergeCell ref="P14:R14"/>
    <mergeCell ref="A28:K28"/>
    <mergeCell ref="P28:R28"/>
  </mergeCells>
  <pageMargins left="0.7" right="0.7" top="0.75" bottom="0.75" header="0.3" footer="0.3"/>
  <pageSetup paperSize="9" scale="44" fitToHeight="0" pageOrder="overThenDown" orientation="landscape" useFirstPageNumber="1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revision>27</cp:revision>
  <cp:lastPrinted>2024-01-02T11:56:53Z</cp:lastPrinted>
  <dcterms:created xsi:type="dcterms:W3CDTF">2023-12-13T12:21:28Z</dcterms:created>
  <dcterms:modified xsi:type="dcterms:W3CDTF">2024-01-02T11:58:49Z</dcterms:modified>
</cp:coreProperties>
</file>